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LSÓNYÉK-PÖRBÖLY ELSZÁMOLÁS\2022.elszámolás\Előzetes\"/>
    </mc:Choice>
  </mc:AlternateContent>
  <bookViews>
    <workbookView xWindow="0" yWindow="0" windowWidth="16170" windowHeight="51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0" i="1"/>
  <c r="E11" i="1"/>
  <c r="E10" i="1"/>
  <c r="K5" i="1"/>
  <c r="H5" i="1"/>
  <c r="L5" i="1" l="1"/>
  <c r="M5" i="1" s="1"/>
  <c r="H19" i="1"/>
  <c r="J19" i="1" s="1"/>
  <c r="K19" i="1" s="1"/>
  <c r="H18" i="1"/>
  <c r="J18" i="1" s="1"/>
  <c r="K18" i="1" s="1"/>
  <c r="H17" i="1"/>
  <c r="J17" i="1" s="1"/>
  <c r="K17" i="1" l="1"/>
  <c r="K20" i="1" s="1"/>
  <c r="J20" i="1"/>
  <c r="K6" i="1"/>
  <c r="K4" i="1"/>
  <c r="H22" i="1"/>
  <c r="H6" i="1"/>
  <c r="H4" i="1"/>
  <c r="L4" i="1" l="1"/>
  <c r="M4" i="1" s="1"/>
  <c r="L6" i="1"/>
  <c r="M6" i="1" l="1"/>
  <c r="M7" i="1" s="1"/>
  <c r="L7" i="1"/>
</calcChain>
</file>

<file path=xl/sharedStrings.xml><?xml version="1.0" encoding="utf-8"?>
<sst xmlns="http://schemas.openxmlformats.org/spreadsheetml/2006/main" count="33" uniqueCount="21">
  <si>
    <t>óvodás</t>
  </si>
  <si>
    <t>iskolás</t>
  </si>
  <si>
    <t>felnőtt</t>
  </si>
  <si>
    <t>Összesen</t>
  </si>
  <si>
    <t>felnőttből számlázva</t>
  </si>
  <si>
    <t>felnőtt vendégenként számlázva</t>
  </si>
  <si>
    <t>Pörbölyre főzés 2022.04-08</t>
  </si>
  <si>
    <t>nya.</t>
  </si>
  <si>
    <t>rezsi</t>
  </si>
  <si>
    <t>össz.díj</t>
  </si>
  <si>
    <t>Érték</t>
  </si>
  <si>
    <t>áfa</t>
  </si>
  <si>
    <t>Pörböly konyha kiadás csökkentés</t>
  </si>
  <si>
    <t>Nettó</t>
  </si>
  <si>
    <t>óvodás 01-07</t>
  </si>
  <si>
    <t>óvodás 08</t>
  </si>
  <si>
    <t>ebéd</t>
  </si>
  <si>
    <t>3x-i</t>
  </si>
  <si>
    <t>ADAGÁR SZÁMOLÁS</t>
  </si>
  <si>
    <t>Adag</t>
  </si>
  <si>
    <t>Bruttó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</si>
</sst>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3" fontId="0" fillId="0" borderId="1" xfId="0" applyNumberFormat="1" applyBorder="1"/>
    <xf numFmtId="0" fontId="1" fillId="0" borderId="2" xfId="0" applyFont="1" applyBorder="1"/>
    <xf numFmtId="0" fontId="0" fillId="0" borderId="2" xfId="0" applyBorder="1"/>
    <xf numFmtId="0" fontId="1" fillId="0" borderId="1" xfId="0" applyFont="1" applyFill="1" applyBorder="1"/>
    <xf numFmtId="0" fontId="1" fillId="0" borderId="0" xfId="0" applyFont="1" applyFill="1" applyBorder="1"/>
    <xf numFmtId="3" fontId="1" fillId="0" borderId="1" xfId="0" applyNumberFormat="1" applyFont="1" applyBorder="1"/>
    <xf numFmtId="0" fontId="0" fillId="2" borderId="1" xfId="0" applyFill="1" applyBorder="1"/>
    <xf numFmtId="1" fontId="0" fillId="0" borderId="1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4"/>
  <sheetViews>
    <sheetView tabSelected="1" topLeftCell="B1" zoomScaleNormal="100" workbookViewId="0">
      <selection activeCell="H12" sqref="H12"/>
    </sheetView>
  </sheetViews>
  <sheetFormatPr defaultRowHeight="15" x14ac:dyDescent="0.25"/>
  <cols>
    <col min="2" max="2" width="30.42578125" customWidth="1"/>
  </cols>
  <sheetData>
    <row r="2" spans="2:13" x14ac:dyDescent="0.25">
      <c r="C2" s="13" t="s">
        <v>19</v>
      </c>
      <c r="D2" s="14"/>
      <c r="E2" s="14"/>
      <c r="F2" s="14"/>
      <c r="G2" s="14"/>
      <c r="H2" s="15"/>
      <c r="L2" t="s">
        <v>13</v>
      </c>
      <c r="M2" t="s">
        <v>20</v>
      </c>
    </row>
    <row r="3" spans="2:13" s="3" customFormat="1" x14ac:dyDescent="0.25">
      <c r="B3" s="2" t="s">
        <v>6</v>
      </c>
      <c r="C3" s="2">
        <v>4</v>
      </c>
      <c r="D3" s="2">
        <v>5</v>
      </c>
      <c r="E3" s="2">
        <v>6</v>
      </c>
      <c r="F3" s="2">
        <v>7</v>
      </c>
      <c r="G3" s="2">
        <v>8</v>
      </c>
      <c r="H3" s="2" t="s">
        <v>3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10</v>
      </c>
    </row>
    <row r="4" spans="2:13" x14ac:dyDescent="0.25">
      <c r="B4" s="1" t="s">
        <v>0</v>
      </c>
      <c r="C4" s="1">
        <v>19</v>
      </c>
      <c r="D4" s="1">
        <v>330</v>
      </c>
      <c r="E4" s="1">
        <v>259</v>
      </c>
      <c r="F4" s="1">
        <v>7</v>
      </c>
      <c r="G4" s="1"/>
      <c r="H4" s="1">
        <f>SUM(C4:G4)</f>
        <v>615</v>
      </c>
      <c r="I4" s="1">
        <v>217</v>
      </c>
      <c r="J4" s="1">
        <v>174</v>
      </c>
      <c r="K4" s="1">
        <f>I4+J4</f>
        <v>391</v>
      </c>
      <c r="L4" s="4">
        <f>H4*K4</f>
        <v>240465</v>
      </c>
      <c r="M4" s="4">
        <f>L4*1.27</f>
        <v>305390.55</v>
      </c>
    </row>
    <row r="5" spans="2:13" x14ac:dyDescent="0.25">
      <c r="B5" s="1" t="s">
        <v>0</v>
      </c>
      <c r="C5" s="10"/>
      <c r="D5" s="10"/>
      <c r="E5" s="10"/>
      <c r="F5" s="10"/>
      <c r="G5" s="1">
        <v>89</v>
      </c>
      <c r="H5" s="1">
        <f>SUM(C5:G5)</f>
        <v>89</v>
      </c>
      <c r="I5" s="1">
        <v>329</v>
      </c>
      <c r="J5" s="1">
        <v>395</v>
      </c>
      <c r="K5" s="1">
        <f>I5+J5</f>
        <v>724</v>
      </c>
      <c r="L5" s="4">
        <f>H5*K5</f>
        <v>64436</v>
      </c>
      <c r="M5" s="4">
        <f t="shared" ref="M5:M6" si="0">L5*1.27</f>
        <v>81833.72</v>
      </c>
    </row>
    <row r="6" spans="2:13" x14ac:dyDescent="0.25">
      <c r="B6" s="1" t="s">
        <v>1</v>
      </c>
      <c r="C6" s="1">
        <v>55</v>
      </c>
      <c r="D6" s="1">
        <v>588</v>
      </c>
      <c r="E6" s="1">
        <v>290</v>
      </c>
      <c r="F6" s="1">
        <v>0</v>
      </c>
      <c r="G6" s="1"/>
      <c r="H6" s="1">
        <f t="shared" ref="H6" si="1">SUM(C6:G6)</f>
        <v>933</v>
      </c>
      <c r="I6" s="1">
        <v>274</v>
      </c>
      <c r="J6" s="1">
        <v>219</v>
      </c>
      <c r="K6" s="1">
        <f>I6+J6</f>
        <v>493</v>
      </c>
      <c r="L6" s="4">
        <f>H6*K6</f>
        <v>459969</v>
      </c>
      <c r="M6" s="4">
        <f t="shared" si="0"/>
        <v>584160.63</v>
      </c>
    </row>
    <row r="7" spans="2:13" x14ac:dyDescent="0.25">
      <c r="L7" s="9">
        <f>L4+L6+L5</f>
        <v>764870</v>
      </c>
      <c r="M7" s="9">
        <f>M4+M5+M6</f>
        <v>971384.9</v>
      </c>
    </row>
    <row r="9" spans="2:13" x14ac:dyDescent="0.25">
      <c r="B9" s="2" t="s">
        <v>18</v>
      </c>
      <c r="C9" s="2" t="s">
        <v>17</v>
      </c>
      <c r="D9" s="2"/>
      <c r="E9" s="2" t="s">
        <v>16</v>
      </c>
      <c r="F9" s="2" t="s">
        <v>8</v>
      </c>
      <c r="G9" s="2"/>
    </row>
    <row r="10" spans="2:13" x14ac:dyDescent="0.25">
      <c r="B10" s="1" t="s">
        <v>14</v>
      </c>
      <c r="C10" s="1">
        <v>362</v>
      </c>
      <c r="D10" s="1">
        <v>0.6</v>
      </c>
      <c r="E10" s="11">
        <f>C10*D10</f>
        <v>217.2</v>
      </c>
      <c r="F10" s="1">
        <v>0.8</v>
      </c>
      <c r="G10" s="11">
        <f>E10*F10</f>
        <v>173.76</v>
      </c>
    </row>
    <row r="11" spans="2:13" x14ac:dyDescent="0.25">
      <c r="B11" s="1" t="s">
        <v>15</v>
      </c>
      <c r="C11" s="1">
        <v>549</v>
      </c>
      <c r="D11" s="1">
        <v>0.6</v>
      </c>
      <c r="E11" s="11">
        <f>C11*D11</f>
        <v>329.4</v>
      </c>
      <c r="F11" s="1">
        <v>1.2</v>
      </c>
      <c r="G11" s="11">
        <f>E11*F11</f>
        <v>395.28</v>
      </c>
    </row>
    <row r="14" spans="2:13" x14ac:dyDescent="0.25">
      <c r="B14" t="s">
        <v>12</v>
      </c>
    </row>
    <row r="15" spans="2:13" x14ac:dyDescent="0.25">
      <c r="J15" s="3" t="s">
        <v>13</v>
      </c>
    </row>
    <row r="16" spans="2:13" x14ac:dyDescent="0.25">
      <c r="B16" s="2" t="s">
        <v>6</v>
      </c>
      <c r="C16" s="2">
        <v>4</v>
      </c>
      <c r="D16" s="2">
        <v>5</v>
      </c>
      <c r="E16" s="2">
        <v>6</v>
      </c>
      <c r="F16" s="2">
        <v>7</v>
      </c>
      <c r="G16" s="2">
        <v>8</v>
      </c>
      <c r="H16" s="2" t="s">
        <v>3</v>
      </c>
      <c r="I16" s="5" t="s">
        <v>7</v>
      </c>
      <c r="J16" s="2" t="s">
        <v>10</v>
      </c>
      <c r="K16" s="7" t="s">
        <v>11</v>
      </c>
    </row>
    <row r="17" spans="2:11" x14ac:dyDescent="0.25">
      <c r="B17" s="1" t="s">
        <v>0</v>
      </c>
      <c r="C17" s="1">
        <v>19</v>
      </c>
      <c r="D17" s="1">
        <v>330</v>
      </c>
      <c r="E17" s="1">
        <v>259</v>
      </c>
      <c r="F17" s="1">
        <v>7</v>
      </c>
      <c r="G17" s="1">
        <v>89</v>
      </c>
      <c r="H17" s="1">
        <f>SUM(C17:G17)</f>
        <v>704</v>
      </c>
      <c r="I17" s="6">
        <v>250</v>
      </c>
      <c r="J17" s="4">
        <f>H17*I17</f>
        <v>176000</v>
      </c>
      <c r="K17" s="1">
        <f>J17*18%</f>
        <v>31680</v>
      </c>
    </row>
    <row r="18" spans="2:11" x14ac:dyDescent="0.25">
      <c r="B18" s="1" t="s">
        <v>1</v>
      </c>
      <c r="C18" s="1">
        <v>55</v>
      </c>
      <c r="D18" s="1">
        <v>588</v>
      </c>
      <c r="E18" s="1">
        <v>290</v>
      </c>
      <c r="F18" s="1">
        <v>0</v>
      </c>
      <c r="G18" s="1"/>
      <c r="H18" s="1">
        <f t="shared" ref="H18:H19" si="2">SUM(C18:G18)</f>
        <v>933</v>
      </c>
      <c r="I18" s="6">
        <v>250</v>
      </c>
      <c r="J18" s="4">
        <f t="shared" ref="J18:J19" si="3">H18*I18</f>
        <v>233250</v>
      </c>
      <c r="K18" s="1">
        <f t="shared" ref="K18:K19" si="4">J18*18%</f>
        <v>41985</v>
      </c>
    </row>
    <row r="19" spans="2:11" x14ac:dyDescent="0.25">
      <c r="B19" s="1" t="s">
        <v>2</v>
      </c>
      <c r="C19" s="1">
        <v>57</v>
      </c>
      <c r="D19" s="1">
        <v>559</v>
      </c>
      <c r="E19" s="1">
        <v>604</v>
      </c>
      <c r="F19" s="1">
        <v>37</v>
      </c>
      <c r="G19" s="1">
        <v>469</v>
      </c>
      <c r="H19" s="1">
        <f t="shared" si="2"/>
        <v>1726</v>
      </c>
      <c r="I19" s="6">
        <v>372</v>
      </c>
      <c r="J19" s="4">
        <f t="shared" si="3"/>
        <v>642072</v>
      </c>
      <c r="K19" s="1">
        <f t="shared" si="4"/>
        <v>115572.95999999999</v>
      </c>
    </row>
    <row r="20" spans="2:11" s="3" customFormat="1" x14ac:dyDescent="0.25">
      <c r="B20" s="8" t="s">
        <v>3</v>
      </c>
      <c r="J20" s="9">
        <f>J17+J18+J19</f>
        <v>1051322</v>
      </c>
      <c r="K20" s="9">
        <f>K17+K18+K19</f>
        <v>189237.96</v>
      </c>
    </row>
    <row r="22" spans="2:11" x14ac:dyDescent="0.25">
      <c r="B22" t="s">
        <v>2</v>
      </c>
      <c r="C22">
        <v>57</v>
      </c>
      <c r="D22">
        <v>559</v>
      </c>
      <c r="E22">
        <v>604</v>
      </c>
      <c r="F22">
        <v>37</v>
      </c>
      <c r="G22">
        <v>469</v>
      </c>
      <c r="H22">
        <f>SUM(C22:G22)</f>
        <v>1726</v>
      </c>
    </row>
    <row r="23" spans="2:11" x14ac:dyDescent="0.25">
      <c r="B23" t="s">
        <v>4</v>
      </c>
      <c r="C23" s="12">
        <v>223</v>
      </c>
      <c r="D23" s="12"/>
      <c r="E23">
        <v>242</v>
      </c>
      <c r="G23">
        <v>198</v>
      </c>
    </row>
    <row r="24" spans="2:11" x14ac:dyDescent="0.25">
      <c r="B24" t="s">
        <v>5</v>
      </c>
    </row>
  </sheetData>
  <mergeCells count="2">
    <mergeCell ref="C23:D23"/>
    <mergeCell ref="C2:H2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2023-01-17T12:25:09Z</cp:lastPrinted>
  <dcterms:created xsi:type="dcterms:W3CDTF">2022-11-09T14:52:00Z</dcterms:created>
  <dcterms:modified xsi:type="dcterms:W3CDTF">2023-05-30T14:03:56Z</dcterms:modified>
</cp:coreProperties>
</file>